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vel\OneDrive\Skrivbord\"/>
    </mc:Choice>
  </mc:AlternateContent>
  <xr:revisionPtr revIDLastSave="0" documentId="13_ncr:1_{525D7BFB-5545-4EB1-9E9E-FC141B1F0944}" xr6:coauthVersionLast="47" xr6:coauthVersionMax="47" xr10:uidLastSave="{00000000-0000-0000-0000-000000000000}"/>
  <bookViews>
    <workbookView xWindow="-108" yWindow="-108" windowWidth="23256" windowHeight="12456" xr2:uid="{BB399B18-F348-4BB6-8998-7051D1063553}"/>
  </bookViews>
  <sheets>
    <sheet name="Blad1" sheetId="1" r:id="rId1"/>
  </sheets>
  <definedNames>
    <definedName name="_xlnm.Print_Area" localSheetId="0">Blad1!$D$1:$U$35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O30" i="1"/>
  <c r="N30" i="1"/>
  <c r="O31" i="1"/>
  <c r="N31" i="1"/>
  <c r="O32" i="1"/>
  <c r="N32" i="1"/>
  <c r="O25" i="1"/>
  <c r="N25" i="1"/>
  <c r="O23" i="1"/>
  <c r="N23" i="1"/>
  <c r="O29" i="1"/>
  <c r="N29" i="1"/>
  <c r="O33" i="1"/>
  <c r="N33" i="1"/>
  <c r="O27" i="1"/>
  <c r="N27" i="1"/>
  <c r="O22" i="1"/>
  <c r="N22" i="1"/>
  <c r="P22" i="1" s="1"/>
  <c r="O28" i="1"/>
  <c r="N28" i="1"/>
  <c r="O26" i="1"/>
  <c r="N26" i="1"/>
  <c r="N11" i="1"/>
  <c r="N18" i="1"/>
  <c r="O11" i="1"/>
  <c r="O18" i="1"/>
  <c r="N15" i="1"/>
  <c r="N12" i="1"/>
  <c r="N17" i="1"/>
  <c r="O15" i="1"/>
  <c r="O12" i="1"/>
  <c r="O17" i="1"/>
  <c r="O13" i="1"/>
  <c r="N13" i="1"/>
  <c r="P30" i="1" l="1"/>
  <c r="S30" i="1" s="1"/>
  <c r="P32" i="1"/>
  <c r="Q32" i="1" s="1"/>
  <c r="T32" i="1" s="1"/>
  <c r="P26" i="1"/>
  <c r="S26" i="1" s="1"/>
  <c r="P18" i="1"/>
  <c r="Q18" i="1" s="1"/>
  <c r="T18" i="1" s="1"/>
  <c r="P24" i="1"/>
  <c r="S24" i="1" s="1"/>
  <c r="P15" i="1"/>
  <c r="S15" i="1" s="1"/>
  <c r="P11" i="1"/>
  <c r="Q11" i="1" s="1"/>
  <c r="T11" i="1" s="1"/>
  <c r="P23" i="1"/>
  <c r="S23" i="1" s="1"/>
  <c r="P28" i="1"/>
  <c r="S28" i="1" s="1"/>
  <c r="P25" i="1"/>
  <c r="S25" i="1" s="1"/>
  <c r="P27" i="1"/>
  <c r="S27" i="1" s="1"/>
  <c r="P31" i="1"/>
  <c r="Q31" i="1" s="1"/>
  <c r="T31" i="1" s="1"/>
  <c r="P33" i="1"/>
  <c r="S33" i="1" s="1"/>
  <c r="P29" i="1"/>
  <c r="Q29" i="1" s="1"/>
  <c r="T29" i="1" s="1"/>
  <c r="Q30" i="1"/>
  <c r="T30" i="1" s="1"/>
  <c r="S22" i="1"/>
  <c r="Q22" i="1"/>
  <c r="T22" i="1" s="1"/>
  <c r="P12" i="1"/>
  <c r="S12" i="1" s="1"/>
  <c r="P17" i="1"/>
  <c r="Q17" i="1" s="1"/>
  <c r="T17" i="1" s="1"/>
  <c r="P13" i="1"/>
  <c r="S13" i="1" s="1"/>
  <c r="S32" i="1" l="1"/>
  <c r="Q26" i="1"/>
  <c r="T26" i="1" s="1"/>
  <c r="S18" i="1"/>
  <c r="Q15" i="1"/>
  <c r="T15" i="1" s="1"/>
  <c r="S31" i="1"/>
  <c r="Q28" i="1"/>
  <c r="T28" i="1" s="1"/>
  <c r="Q23" i="1"/>
  <c r="T23" i="1" s="1"/>
  <c r="Q24" i="1"/>
  <c r="T24" i="1" s="1"/>
  <c r="S11" i="1"/>
  <c r="Q27" i="1"/>
  <c r="T27" i="1" s="1"/>
  <c r="S29" i="1"/>
  <c r="Q33" i="1"/>
  <c r="T33" i="1" s="1"/>
  <c r="Q25" i="1"/>
  <c r="T25" i="1" s="1"/>
  <c r="Q12" i="1"/>
  <c r="T12" i="1" s="1"/>
  <c r="S17" i="1"/>
  <c r="Q13" i="1"/>
  <c r="T13" i="1" s="1"/>
  <c r="O7" i="1"/>
  <c r="N7" i="1"/>
  <c r="O19" i="1"/>
  <c r="N19" i="1"/>
  <c r="O16" i="1"/>
  <c r="N16" i="1"/>
  <c r="O9" i="1"/>
  <c r="N9" i="1"/>
  <c r="O10" i="1"/>
  <c r="N10" i="1"/>
  <c r="O8" i="1"/>
  <c r="N8" i="1"/>
  <c r="O6" i="1"/>
  <c r="N6" i="1"/>
  <c r="O14" i="1"/>
  <c r="N14" i="1"/>
  <c r="P10" i="1" l="1"/>
  <c r="P19" i="1"/>
  <c r="P6" i="1"/>
  <c r="P8" i="1"/>
  <c r="P14" i="1"/>
  <c r="P9" i="1"/>
  <c r="P16" i="1"/>
  <c r="P7" i="1"/>
  <c r="Q10" i="1" l="1"/>
  <c r="T10" i="1" s="1"/>
  <c r="S10" i="1"/>
  <c r="Q8" i="1"/>
  <c r="T8" i="1" s="1"/>
  <c r="S8" i="1"/>
  <c r="Q19" i="1"/>
  <c r="T19" i="1" s="1"/>
  <c r="S19" i="1"/>
  <c r="Q16" i="1"/>
  <c r="T16" i="1" s="1"/>
  <c r="S16" i="1"/>
  <c r="Q14" i="1"/>
  <c r="T14" i="1" s="1"/>
  <c r="S14" i="1"/>
  <c r="Q6" i="1"/>
  <c r="T6" i="1" s="1"/>
  <c r="S6" i="1"/>
  <c r="Q7" i="1"/>
  <c r="T7" i="1" s="1"/>
  <c r="S7" i="1"/>
  <c r="Q9" i="1"/>
  <c r="T9" i="1" s="1"/>
  <c r="S9" i="1"/>
</calcChain>
</file>

<file path=xl/sharedStrings.xml><?xml version="1.0" encoding="utf-8"?>
<sst xmlns="http://schemas.openxmlformats.org/spreadsheetml/2006/main" count="193" uniqueCount="73">
  <si>
    <t>Båtnamn</t>
  </si>
  <si>
    <t>SRS</t>
  </si>
  <si>
    <t>timmar</t>
  </si>
  <si>
    <t>minuter</t>
  </si>
  <si>
    <t>sekunder</t>
  </si>
  <si>
    <t>H till S</t>
  </si>
  <si>
    <t>M till S</t>
  </si>
  <si>
    <t>Summa S</t>
  </si>
  <si>
    <t>korrigerad tid S</t>
  </si>
  <si>
    <t>korrigerad tid</t>
  </si>
  <si>
    <t>Klubb</t>
  </si>
  <si>
    <t>Starttid</t>
  </si>
  <si>
    <t>seglad tid</t>
  </si>
  <si>
    <t>Placering</t>
  </si>
  <si>
    <t>Klass</t>
  </si>
  <si>
    <t>Båtmodell</t>
  </si>
  <si>
    <t>Segelnummer</t>
  </si>
  <si>
    <t>M/U/S</t>
  </si>
  <si>
    <t>Startlista Vinö Sail Race 2023</t>
  </si>
  <si>
    <t>Y Worry</t>
  </si>
  <si>
    <t>Carat</t>
  </si>
  <si>
    <t>J80</t>
  </si>
  <si>
    <t>Fortissimo 33</t>
  </si>
  <si>
    <t>NBJS</t>
  </si>
  <si>
    <t>Express</t>
  </si>
  <si>
    <t>IF</t>
  </si>
  <si>
    <t>Ada</t>
  </si>
  <si>
    <t>Maxi 999</t>
  </si>
  <si>
    <t>Lyfton</t>
  </si>
  <si>
    <t>Kalabalik</t>
  </si>
  <si>
    <t>Scampi</t>
  </si>
  <si>
    <t>Nicole</t>
  </si>
  <si>
    <t>Omega 34</t>
  </si>
  <si>
    <t>Vindstilla</t>
  </si>
  <si>
    <t>Charisma</t>
  </si>
  <si>
    <t>Scanner 391</t>
  </si>
  <si>
    <t>Amalia</t>
  </si>
  <si>
    <t>Maxi 84</t>
  </si>
  <si>
    <t>Mon Demi</t>
  </si>
  <si>
    <t>Bavaria 38 AC</t>
  </si>
  <si>
    <t>Boj</t>
  </si>
  <si>
    <t>Maxi 77</t>
  </si>
  <si>
    <t>LaGoom</t>
  </si>
  <si>
    <t>Comfort 26</t>
  </si>
  <si>
    <t>Wide</t>
  </si>
  <si>
    <t>Vinja</t>
  </si>
  <si>
    <t>Scanmar</t>
  </si>
  <si>
    <t>Scanmar 33</t>
  </si>
  <si>
    <t>Vitamin</t>
  </si>
  <si>
    <t>Albin Nova</t>
  </si>
  <si>
    <t>Urväär</t>
  </si>
  <si>
    <t>Rapid</t>
  </si>
  <si>
    <t>Okeano</t>
  </si>
  <si>
    <t>SHB</t>
  </si>
  <si>
    <t>SSH</t>
  </si>
  <si>
    <t>Passad</t>
  </si>
  <si>
    <t>Albertina</t>
  </si>
  <si>
    <t>Fortissimo 36</t>
  </si>
  <si>
    <t>Hjortfot</t>
  </si>
  <si>
    <t>M</t>
  </si>
  <si>
    <t>U/S</t>
  </si>
  <si>
    <t>U</t>
  </si>
  <si>
    <t>Bella Nova</t>
  </si>
  <si>
    <t>Dufour 385 GL</t>
  </si>
  <si>
    <t>Bavaria 34</t>
  </si>
  <si>
    <t>Alma</t>
  </si>
  <si>
    <t>Olsson 22</t>
  </si>
  <si>
    <t>Sandara</t>
  </si>
  <si>
    <t>Camelia</t>
  </si>
  <si>
    <t>Compis 28</t>
  </si>
  <si>
    <t>x</t>
  </si>
  <si>
    <t>Olsson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</si>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</sst>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164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0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0" fontId="4" fillId="2" borderId="1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[$-F400]h:mm:ss\ AM/P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[$-F400]h:mm:ss\ AM/P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5" formatCode="hh: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5" formatCode="0.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[$-F400]h:mm:ss\ AM/P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[$-F400]h:mm:ss\ AM/P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5" formatCode="hh: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5" formatCode="0.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CB7786-EEBD-4D49-AD58-A00D5B0CD9DD}" name="Tabell1" displayName="Tabell1" ref="D5:U19" totalsRowShown="0" headerRowDxfId="20" headerRowBorderDxfId="18" tableBorderDxfId="19">
  <autoFilter ref="D5:U19" xr:uid="{B7CB7786-EEBD-4D49-AD58-A00D5B0CD9DD}"/>
  <sortState xmlns:xlrd2="http://schemas.microsoft.com/office/spreadsheetml/2017/richdata2" ref="D6:U19">
    <sortCondition ref="T5:T19"/>
  </sortState>
  <tableColumns count="18">
    <tableColumn id="1" xr3:uid="{05656BD0-F62A-4C9B-BD20-130F9A68D716}" name="Båtnamn" dataDxfId="17"/>
    <tableColumn id="2" xr3:uid="{6B0C7298-85B4-4A3A-A698-CE713D6F98D2}" name="Båtmodell" dataDxfId="16"/>
    <tableColumn id="3" xr3:uid="{08DA67C1-52E4-47AC-B692-196975447B79}" name="Segelnummer" dataDxfId="15"/>
    <tableColumn id="4" xr3:uid="{3A254D12-2154-4F3F-BAAF-0AFC7B89FDBF}" name="Klubb" dataDxfId="14"/>
    <tableColumn id="5" xr3:uid="{EDA038CA-E219-4BC3-B03D-EB42839EEF18}" name="Klass" dataDxfId="13"/>
    <tableColumn id="6" xr3:uid="{46D0D101-040F-42A3-B847-B1F11304D87D}" name="SRS" dataDxfId="12"/>
    <tableColumn id="7" xr3:uid="{1095D73B-FE11-4A00-BB9E-F7A7DDEE38EA}" name="timmar" dataDxfId="11"/>
    <tableColumn id="8" xr3:uid="{08C238E7-AA01-480E-8DB1-6AC3B7971B12}" name="minuter" dataDxfId="10"/>
    <tableColumn id="9" xr3:uid="{4B6008DD-EC6A-453B-BB1C-FB645EC55A97}" name="sekunder" dataDxfId="9"/>
    <tableColumn id="10" xr3:uid="{92D5ACDE-AC58-47A7-A802-B6207EC91452}" name="M/U/S" dataDxfId="8"/>
    <tableColumn id="11" xr3:uid="{8C0EF1E4-A382-4BA0-8F08-A97F88104DB6}" name="H till S" dataDxfId="7">
      <calculatedColumnFormula>(J6*60)*60</calculatedColumnFormula>
    </tableColumn>
    <tableColumn id="12" xr3:uid="{D1C74EEE-30C7-433E-AE7B-0F24C9AA81DB}" name="M till S" dataDxfId="6">
      <calculatedColumnFormula>K6*60</calculatedColumnFormula>
    </tableColumn>
    <tableColumn id="13" xr3:uid="{73E3FAF5-1FAE-40B7-9E93-1FB3327F2A7C}" name="Summa S" dataDxfId="5">
      <calculatedColumnFormula>N6+O6+L6</calculatedColumnFormula>
    </tableColumn>
    <tableColumn id="14" xr3:uid="{4EB294EA-B9CE-4DC1-B674-D3C546DE670B}" name="korrigerad tid S" dataDxfId="4">
      <calculatedColumnFormula>P6*I6</calculatedColumnFormula>
    </tableColumn>
    <tableColumn id="15" xr3:uid="{8C9B3D2B-C100-4EF5-833B-0911D77990BC}" name="Starttid" dataDxfId="3"/>
    <tableColumn id="16" xr3:uid="{626990A6-59DD-401A-8E25-77F9B149EE60}" name="seglad tid" dataDxfId="2">
      <calculatedColumnFormula>P6/86400</calculatedColumnFormula>
    </tableColumn>
    <tableColumn id="17" xr3:uid="{1D85A7D1-CDEC-4EC7-A6AE-541C174BA403}" name="korrigerad tid" dataDxfId="1">
      <calculatedColumnFormula>Q6/86400</calculatedColumnFormula>
    </tableColumn>
    <tableColumn id="18" xr3:uid="{48DAD874-FA29-41BF-BA49-117E6586CE4A}" name="Placering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CFEFC0-6181-442E-BBB1-F391CDF37769}" name="Tabell13" displayName="Tabell13" ref="D21:U33" totalsRowShown="0" headerRowDxfId="41" headerRowBorderDxfId="40" tableBorderDxfId="39">
  <autoFilter ref="D21:U33" xr:uid="{7FCFEFC0-6181-442E-BBB1-F391CDF37769}"/>
  <sortState xmlns:xlrd2="http://schemas.microsoft.com/office/spreadsheetml/2017/richdata2" ref="D22:U33">
    <sortCondition ref="T21:T33"/>
  </sortState>
  <tableColumns count="18">
    <tableColumn id="1" xr3:uid="{378950CF-3A0C-4045-924F-00FFD8383417}" name="Båtnamn" dataDxfId="38"/>
    <tableColumn id="2" xr3:uid="{115DE785-75A1-4809-87DC-99814D4EA265}" name="Båtmodell" dataDxfId="37"/>
    <tableColumn id="3" xr3:uid="{8D6DDEA1-1FC8-4BBD-84BE-F42468B5EC5E}" name="Segelnummer" dataDxfId="36"/>
    <tableColumn id="4" xr3:uid="{59D34FC4-4766-4D4A-BAAA-72A5911D14F6}" name="Klubb" dataDxfId="35"/>
    <tableColumn id="5" xr3:uid="{6EBF599E-92FE-4120-9BBE-754BCDD2CF14}" name="Klass" dataDxfId="34"/>
    <tableColumn id="6" xr3:uid="{97C1EF71-98E8-4B0A-8309-AAAC6C65EB0B}" name="SRS" dataDxfId="33"/>
    <tableColumn id="7" xr3:uid="{E5CA4AAF-E6A4-4376-B678-B6D4551CE407}" name="timmar" dataDxfId="32"/>
    <tableColumn id="8" xr3:uid="{C72493FD-2928-4196-9029-D0B0FCE0E40A}" name="minuter" dataDxfId="31"/>
    <tableColumn id="9" xr3:uid="{C3511BAA-7825-4469-9828-D23DB6B30A1E}" name="sekunder" dataDxfId="30"/>
    <tableColumn id="10" xr3:uid="{58B6D915-287D-418F-A394-7A10B2770BB2}" name="M/U/S" dataDxfId="29"/>
    <tableColumn id="11" xr3:uid="{5C4A3091-4EB9-4899-95F6-415B4B881BAC}" name="H till S" dataDxfId="28">
      <calculatedColumnFormula>(J22*60)*60</calculatedColumnFormula>
    </tableColumn>
    <tableColumn id="12" xr3:uid="{BEAE746A-923A-4DE2-9870-360B09DAAE6C}" name="M till S" dataDxfId="27">
      <calculatedColumnFormula>K22*60</calculatedColumnFormula>
    </tableColumn>
    <tableColumn id="13" xr3:uid="{39EE8703-E18B-4312-9B1F-B440F7EF57DD}" name="Summa S" dataDxfId="26">
      <calculatedColumnFormula>N22+O22+L22</calculatedColumnFormula>
    </tableColumn>
    <tableColumn id="14" xr3:uid="{6DEFD4F4-1A5D-4041-A942-BF281A23C751}" name="korrigerad tid S" dataDxfId="25">
      <calculatedColumnFormula>P22*I22</calculatedColumnFormula>
    </tableColumn>
    <tableColumn id="15" xr3:uid="{83FB28C9-3869-47AD-B14F-90AC4E301C55}" name="Starttid" dataDxfId="24"/>
    <tableColumn id="16" xr3:uid="{DAE09DAB-975F-48B3-A65D-D4A3DF126760}" name="seglad tid" dataDxfId="23">
      <calculatedColumnFormula>P22/86400</calculatedColumnFormula>
    </tableColumn>
    <tableColumn id="17" xr3:uid="{D17F1B83-5AE6-475F-9B19-8AFC15EDDAE0}" name="korrigerad tid" dataDxfId="22">
      <calculatedColumnFormula>Q22/86400</calculatedColumnFormula>
    </tableColumn>
    <tableColumn id="18" xr3:uid="{400E6D8D-2BE0-459E-B786-C4E2AA2A47D6}" name="Placering" data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F0C9-06BA-40E2-8E48-9FBA67804D2B}">
  <sheetPr>
    <pageSetUpPr fitToPage="1"/>
  </sheetPr>
  <dimension ref="A2:U33"/>
  <sheetViews>
    <sheetView tabSelected="1" topLeftCell="A4" zoomScale="70" zoomScaleNormal="70" zoomScalePageLayoutView="10" workbookViewId="0">
      <selection activeCell="W27" sqref="W27"/>
    </sheetView>
  </sheetViews>
  <sheetFormatPr defaultRowHeight="18" x14ac:dyDescent="0.35"/>
  <cols>
    <col min="1" max="3" width="8.88671875" style="1"/>
    <col min="4" max="4" width="22.88671875" style="1" customWidth="1"/>
    <col min="5" max="6" width="22.88671875" style="10" customWidth="1"/>
    <col min="7" max="7" width="12.6640625" style="1" customWidth="1"/>
    <col min="8" max="8" width="12.6640625" style="6" customWidth="1"/>
    <col min="9" max="9" width="12.6640625" style="1" customWidth="1"/>
    <col min="10" max="10" width="16.77734375" style="1" customWidth="1"/>
    <col min="11" max="11" width="16.44140625" style="1" customWidth="1"/>
    <col min="12" max="12" width="15.88671875" style="1" customWidth="1"/>
    <col min="13" max="13" width="14" style="1" customWidth="1"/>
    <col min="14" max="14" width="18.77734375" style="1" hidden="1" customWidth="1"/>
    <col min="15" max="15" width="12.6640625" style="1" hidden="1" customWidth="1"/>
    <col min="16" max="16" width="15.5546875" style="1" hidden="1" customWidth="1"/>
    <col min="17" max="17" width="16.88671875" style="1" hidden="1" customWidth="1"/>
    <col min="18" max="19" width="15.44140625" style="1" customWidth="1"/>
    <col min="20" max="20" width="15.109375" style="1" bestFit="1" customWidth="1"/>
    <col min="21" max="21" width="14" style="1" customWidth="1"/>
    <col min="22" max="16384" width="8.88671875" style="1"/>
  </cols>
  <sheetData>
    <row r="2" spans="1:21" x14ac:dyDescent="0.35">
      <c r="D2" s="28" t="s">
        <v>18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1" x14ac:dyDescent="0.35"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1" ht="18.600000000000001" thickBot="1" x14ac:dyDescent="0.4">
      <c r="D5" s="13" t="s">
        <v>0</v>
      </c>
      <c r="E5" s="13" t="s">
        <v>15</v>
      </c>
      <c r="F5" s="13" t="s">
        <v>16</v>
      </c>
      <c r="G5" s="13" t="s">
        <v>10</v>
      </c>
      <c r="H5" s="14" t="s">
        <v>14</v>
      </c>
      <c r="I5" s="15" t="s">
        <v>1</v>
      </c>
      <c r="J5" s="15" t="s">
        <v>2</v>
      </c>
      <c r="K5" s="15" t="s">
        <v>3</v>
      </c>
      <c r="L5" s="15" t="s">
        <v>4</v>
      </c>
      <c r="M5" s="15" t="s">
        <v>17</v>
      </c>
      <c r="N5" s="15" t="s">
        <v>5</v>
      </c>
      <c r="O5" s="15" t="s">
        <v>6</v>
      </c>
      <c r="P5" s="15" t="s">
        <v>7</v>
      </c>
      <c r="Q5" s="15" t="s">
        <v>8</v>
      </c>
      <c r="R5" s="15" t="s">
        <v>11</v>
      </c>
      <c r="S5" s="16" t="s">
        <v>12</v>
      </c>
      <c r="T5" s="16" t="s">
        <v>9</v>
      </c>
      <c r="U5" s="17" t="s">
        <v>13</v>
      </c>
    </row>
    <row r="6" spans="1:21" x14ac:dyDescent="0.35">
      <c r="B6" s="1" t="s">
        <v>70</v>
      </c>
      <c r="D6" s="4" t="s">
        <v>23</v>
      </c>
      <c r="E6" s="11" t="s">
        <v>24</v>
      </c>
      <c r="F6" s="11">
        <v>2002</v>
      </c>
      <c r="G6" s="4" t="s">
        <v>54</v>
      </c>
      <c r="H6" s="7">
        <v>2</v>
      </c>
      <c r="I6" s="8">
        <v>0.89900000000000002</v>
      </c>
      <c r="J6" s="2">
        <v>2</v>
      </c>
      <c r="K6" s="2">
        <v>57</v>
      </c>
      <c r="L6" s="2">
        <v>46</v>
      </c>
      <c r="M6" s="3" t="s">
        <v>59</v>
      </c>
      <c r="N6" s="3">
        <f>(J6*60)*60</f>
        <v>7200</v>
      </c>
      <c r="O6" s="3">
        <f>K6*60</f>
        <v>3420</v>
      </c>
      <c r="P6" s="3">
        <f>N6+O6+L6</f>
        <v>10666</v>
      </c>
      <c r="Q6" s="3">
        <f>P6*I6</f>
        <v>9588.7340000000004</v>
      </c>
      <c r="R6" s="9">
        <v>0.45833333333333331</v>
      </c>
      <c r="S6" s="5">
        <f>P6/86400</f>
        <v>0.12344907407407407</v>
      </c>
      <c r="T6" s="5">
        <f>Q6/86400</f>
        <v>0.11098071759259259</v>
      </c>
      <c r="U6" s="12">
        <v>1</v>
      </c>
    </row>
    <row r="7" spans="1:21" x14ac:dyDescent="0.35">
      <c r="A7" s="1" t="s">
        <v>72</v>
      </c>
      <c r="B7" s="1" t="s">
        <v>70</v>
      </c>
      <c r="D7" s="4" t="s">
        <v>44</v>
      </c>
      <c r="E7" s="11" t="s">
        <v>24</v>
      </c>
      <c r="F7" s="11">
        <v>830</v>
      </c>
      <c r="G7" s="4" t="s">
        <v>53</v>
      </c>
      <c r="H7" s="7">
        <v>2</v>
      </c>
      <c r="I7" s="8">
        <v>0.89900000000000002</v>
      </c>
      <c r="J7" s="3">
        <v>3</v>
      </c>
      <c r="K7" s="3">
        <v>2</v>
      </c>
      <c r="L7" s="3">
        <v>43</v>
      </c>
      <c r="M7" s="3" t="s">
        <v>59</v>
      </c>
      <c r="N7" s="3">
        <f>(J7*60)*60</f>
        <v>10800</v>
      </c>
      <c r="O7" s="3">
        <f>K7*60</f>
        <v>120</v>
      </c>
      <c r="P7" s="3">
        <f>N7+O7+L7</f>
        <v>10963</v>
      </c>
      <c r="Q7" s="3">
        <f>P7*I7</f>
        <v>9855.737000000001</v>
      </c>
      <c r="R7" s="9">
        <v>0.45833333333333331</v>
      </c>
      <c r="S7" s="5">
        <f>P7/86400</f>
        <v>0.12688657407407408</v>
      </c>
      <c r="T7" s="5">
        <f>Q7/86400</f>
        <v>0.1140710300925926</v>
      </c>
      <c r="U7" s="12">
        <v>2</v>
      </c>
    </row>
    <row r="8" spans="1:21" x14ac:dyDescent="0.35">
      <c r="A8" s="1" t="s">
        <v>72</v>
      </c>
      <c r="B8" s="1" t="s">
        <v>70</v>
      </c>
      <c r="D8" s="4" t="s">
        <v>28</v>
      </c>
      <c r="E8" s="11" t="s">
        <v>24</v>
      </c>
      <c r="F8" s="11">
        <v>1011</v>
      </c>
      <c r="G8" s="4" t="s">
        <v>54</v>
      </c>
      <c r="H8" s="7">
        <v>2</v>
      </c>
      <c r="I8" s="8">
        <v>0.89900000000000002</v>
      </c>
      <c r="J8" s="3">
        <v>3</v>
      </c>
      <c r="K8" s="3">
        <v>6</v>
      </c>
      <c r="L8" s="3">
        <v>18</v>
      </c>
      <c r="M8" s="3" t="s">
        <v>59</v>
      </c>
      <c r="N8" s="3">
        <f>(J8*60)*60</f>
        <v>10800</v>
      </c>
      <c r="O8" s="3">
        <f>K8*60</f>
        <v>360</v>
      </c>
      <c r="P8" s="3">
        <f>N8+O8+L8</f>
        <v>11178</v>
      </c>
      <c r="Q8" s="3">
        <f>P8*I8</f>
        <v>10049.022000000001</v>
      </c>
      <c r="R8" s="9">
        <v>0.45833333333333331</v>
      </c>
      <c r="S8" s="5">
        <f>P8/86400</f>
        <v>0.12937499999999999</v>
      </c>
      <c r="T8" s="5">
        <f>Q8/86400</f>
        <v>0.11630812500000001</v>
      </c>
      <c r="U8" s="12">
        <v>3</v>
      </c>
    </row>
    <row r="9" spans="1:21" x14ac:dyDescent="0.35">
      <c r="A9" s="1" t="s">
        <v>72</v>
      </c>
      <c r="B9" s="1" t="s">
        <v>70</v>
      </c>
      <c r="D9" s="4" t="s">
        <v>33</v>
      </c>
      <c r="E9" s="11" t="s">
        <v>30</v>
      </c>
      <c r="F9" s="11">
        <v>1281</v>
      </c>
      <c r="G9" s="4" t="s">
        <v>54</v>
      </c>
      <c r="H9" s="7">
        <v>2</v>
      </c>
      <c r="I9" s="8">
        <v>0.89100000000000001</v>
      </c>
      <c r="J9" s="3">
        <v>3</v>
      </c>
      <c r="K9" s="3">
        <v>16</v>
      </c>
      <c r="L9" s="3">
        <v>55</v>
      </c>
      <c r="M9" s="3" t="s">
        <v>59</v>
      </c>
      <c r="N9" s="3">
        <f>(J9*60)*60</f>
        <v>10800</v>
      </c>
      <c r="O9" s="3">
        <f>K9*60</f>
        <v>960</v>
      </c>
      <c r="P9" s="3">
        <f>N9+O9+L9</f>
        <v>11815</v>
      </c>
      <c r="Q9" s="3">
        <f>P9*I9</f>
        <v>10527.165000000001</v>
      </c>
      <c r="R9" s="9">
        <v>0.45833333333333331</v>
      </c>
      <c r="S9" s="5">
        <f>P9/86400</f>
        <v>0.13674768518518518</v>
      </c>
      <c r="T9" s="5">
        <f>Q9/86400</f>
        <v>0.1218421875</v>
      </c>
      <c r="U9" s="12">
        <v>4</v>
      </c>
    </row>
    <row r="10" spans="1:21" x14ac:dyDescent="0.35">
      <c r="A10" s="1" t="s">
        <v>72</v>
      </c>
      <c r="B10" s="1" t="s">
        <v>70</v>
      </c>
      <c r="D10" s="4" t="s">
        <v>29</v>
      </c>
      <c r="E10" s="11" t="s">
        <v>30</v>
      </c>
      <c r="F10" s="11">
        <v>5481</v>
      </c>
      <c r="G10" s="4" t="s">
        <v>53</v>
      </c>
      <c r="H10" s="7">
        <v>2</v>
      </c>
      <c r="I10" s="8">
        <v>0.89100000000000001</v>
      </c>
      <c r="J10" s="3">
        <v>3</v>
      </c>
      <c r="K10" s="3">
        <v>18</v>
      </c>
      <c r="L10" s="3">
        <v>15</v>
      </c>
      <c r="M10" s="3" t="s">
        <v>59</v>
      </c>
      <c r="N10" s="3">
        <f>(J10*60)*60</f>
        <v>10800</v>
      </c>
      <c r="O10" s="3">
        <f>K10*60</f>
        <v>1080</v>
      </c>
      <c r="P10" s="3">
        <f>N10+O10+L10</f>
        <v>11895</v>
      </c>
      <c r="Q10" s="3">
        <f>P10*I10</f>
        <v>10598.445</v>
      </c>
      <c r="R10" s="9">
        <v>0.45833333333333331</v>
      </c>
      <c r="S10" s="5">
        <f>P10/86400</f>
        <v>0.13767361111111112</v>
      </c>
      <c r="T10" s="5">
        <f>Q10/86400</f>
        <v>0.1226671875</v>
      </c>
      <c r="U10" s="12">
        <v>5</v>
      </c>
    </row>
    <row r="11" spans="1:21" x14ac:dyDescent="0.35">
      <c r="A11" s="1" t="s">
        <v>72</v>
      </c>
      <c r="B11" s="1" t="s">
        <v>70</v>
      </c>
      <c r="D11" s="4" t="s">
        <v>68</v>
      </c>
      <c r="E11" s="11" t="s">
        <v>69</v>
      </c>
      <c r="F11" s="11">
        <v>98</v>
      </c>
      <c r="G11" s="4" t="s">
        <v>53</v>
      </c>
      <c r="H11" s="7">
        <v>2</v>
      </c>
      <c r="I11" s="8">
        <v>0.86099999999999999</v>
      </c>
      <c r="J11" s="3">
        <v>3</v>
      </c>
      <c r="K11" s="3">
        <v>29</v>
      </c>
      <c r="L11" s="3">
        <v>24</v>
      </c>
      <c r="M11" s="3" t="s">
        <v>59</v>
      </c>
      <c r="N11" s="3">
        <f>(J11*60)*60</f>
        <v>10800</v>
      </c>
      <c r="O11" s="3">
        <f>K11*60</f>
        <v>1740</v>
      </c>
      <c r="P11" s="3">
        <f>N11+O11+L11</f>
        <v>12564</v>
      </c>
      <c r="Q11" s="3">
        <f>P11*I11</f>
        <v>10817.603999999999</v>
      </c>
      <c r="R11" s="9">
        <v>0.45833333333333331</v>
      </c>
      <c r="S11" s="5">
        <f>P11/86400</f>
        <v>0.14541666666666667</v>
      </c>
      <c r="T11" s="5">
        <f>Q11/86400</f>
        <v>0.12520375</v>
      </c>
      <c r="U11" s="12">
        <v>6</v>
      </c>
    </row>
    <row r="12" spans="1:21" x14ac:dyDescent="0.35">
      <c r="B12" s="1" t="s">
        <v>70</v>
      </c>
      <c r="D12" s="4" t="s">
        <v>48</v>
      </c>
      <c r="E12" s="11" t="s">
        <v>49</v>
      </c>
      <c r="F12" s="11">
        <v>126</v>
      </c>
      <c r="G12" s="4" t="s">
        <v>53</v>
      </c>
      <c r="H12" s="7">
        <v>2</v>
      </c>
      <c r="I12" s="8">
        <v>0.89900000000000002</v>
      </c>
      <c r="J12" s="3">
        <v>3</v>
      </c>
      <c r="K12" s="3">
        <v>33</v>
      </c>
      <c r="L12" s="3">
        <v>55</v>
      </c>
      <c r="M12" s="3" t="s">
        <v>60</v>
      </c>
      <c r="N12" s="3">
        <f>(J12*60)*60</f>
        <v>10800</v>
      </c>
      <c r="O12" s="3">
        <f>K12*60</f>
        <v>1980</v>
      </c>
      <c r="P12" s="3">
        <f>N12+O12+L12</f>
        <v>12835</v>
      </c>
      <c r="Q12" s="3">
        <f>P12*I12</f>
        <v>11538.665000000001</v>
      </c>
      <c r="R12" s="9">
        <v>0.45833333333333331</v>
      </c>
      <c r="S12" s="5">
        <f>P12/86400</f>
        <v>0.14855324074074075</v>
      </c>
      <c r="T12" s="5">
        <f>Q12/86400</f>
        <v>0.13354936342592594</v>
      </c>
      <c r="U12" s="12">
        <v>7</v>
      </c>
    </row>
    <row r="13" spans="1:21" x14ac:dyDescent="0.35">
      <c r="A13" s="1" t="s">
        <v>72</v>
      </c>
      <c r="B13" s="1" t="s">
        <v>70</v>
      </c>
      <c r="D13" s="4" t="s">
        <v>42</v>
      </c>
      <c r="E13" s="11" t="s">
        <v>43</v>
      </c>
      <c r="F13" s="11">
        <v>157</v>
      </c>
      <c r="G13" s="4" t="s">
        <v>53</v>
      </c>
      <c r="H13" s="7">
        <v>2</v>
      </c>
      <c r="I13" s="8">
        <v>0.85199999999999998</v>
      </c>
      <c r="J13" s="3">
        <v>3</v>
      </c>
      <c r="K13" s="3">
        <v>58</v>
      </c>
      <c r="L13" s="3">
        <v>9</v>
      </c>
      <c r="M13" s="3" t="s">
        <v>60</v>
      </c>
      <c r="N13" s="3">
        <f>(J13*60)*60</f>
        <v>10800</v>
      </c>
      <c r="O13" s="3">
        <f>K13*60</f>
        <v>3480</v>
      </c>
      <c r="P13" s="3">
        <f>N13+O13+L13</f>
        <v>14289</v>
      </c>
      <c r="Q13" s="3">
        <f>P13*I13</f>
        <v>12174.227999999999</v>
      </c>
      <c r="R13" s="9">
        <v>0.45833333333333331</v>
      </c>
      <c r="S13" s="5">
        <f>P13/86400</f>
        <v>0.16538194444444446</v>
      </c>
      <c r="T13" s="5">
        <f>Q13/86400</f>
        <v>0.14090541666666664</v>
      </c>
      <c r="U13" s="12">
        <v>8</v>
      </c>
    </row>
    <row r="14" spans="1:21" x14ac:dyDescent="0.35">
      <c r="A14" s="1" t="s">
        <v>72</v>
      </c>
      <c r="B14" s="1" t="s">
        <v>70</v>
      </c>
      <c r="D14" s="18" t="s">
        <v>19</v>
      </c>
      <c r="E14" s="19" t="s">
        <v>22</v>
      </c>
      <c r="F14" s="19">
        <v>147</v>
      </c>
      <c r="G14" s="18" t="s">
        <v>53</v>
      </c>
      <c r="H14" s="7">
        <v>2</v>
      </c>
      <c r="I14" s="20">
        <v>0.86099999999999999</v>
      </c>
      <c r="J14" s="21">
        <v>4</v>
      </c>
      <c r="K14" s="21">
        <v>12</v>
      </c>
      <c r="L14" s="21">
        <v>7</v>
      </c>
      <c r="M14" s="21" t="s">
        <v>60</v>
      </c>
      <c r="N14" s="21">
        <f>(J14*60)*60</f>
        <v>14400</v>
      </c>
      <c r="O14" s="21">
        <f>K14*60</f>
        <v>720</v>
      </c>
      <c r="P14" s="21">
        <f>N14+O14+L14</f>
        <v>15127</v>
      </c>
      <c r="Q14" s="21">
        <f>P14*I14</f>
        <v>13024.347</v>
      </c>
      <c r="R14" s="22">
        <v>0.45833333333333331</v>
      </c>
      <c r="S14" s="23">
        <f>P14/86400</f>
        <v>0.17508101851851851</v>
      </c>
      <c r="T14" s="23">
        <f>Q14/86400</f>
        <v>0.15074475694444445</v>
      </c>
      <c r="U14" s="24">
        <v>9</v>
      </c>
    </row>
    <row r="15" spans="1:21" x14ac:dyDescent="0.35">
      <c r="A15" s="1" t="s">
        <v>72</v>
      </c>
      <c r="B15" s="1" t="s">
        <v>70</v>
      </c>
      <c r="D15" s="4" t="s">
        <v>45</v>
      </c>
      <c r="E15" s="11" t="s">
        <v>25</v>
      </c>
      <c r="F15" s="11">
        <v>3118</v>
      </c>
      <c r="G15" s="4" t="s">
        <v>53</v>
      </c>
      <c r="H15" s="7">
        <v>2</v>
      </c>
      <c r="I15" s="8">
        <v>0.79200000000000004</v>
      </c>
      <c r="J15" s="3">
        <v>4</v>
      </c>
      <c r="K15" s="3">
        <v>36</v>
      </c>
      <c r="L15" s="3">
        <v>6</v>
      </c>
      <c r="M15" s="3" t="s">
        <v>61</v>
      </c>
      <c r="N15" s="3">
        <f>(J15*60)*60</f>
        <v>14400</v>
      </c>
      <c r="O15" s="3">
        <f>K15*60</f>
        <v>2160</v>
      </c>
      <c r="P15" s="3">
        <f>N15+O15+L15</f>
        <v>16566</v>
      </c>
      <c r="Q15" s="3">
        <f>P15*I15</f>
        <v>13120.272000000001</v>
      </c>
      <c r="R15" s="22">
        <v>0.45833333333333331</v>
      </c>
      <c r="S15" s="5">
        <f>P15/86400</f>
        <v>0.19173611111111111</v>
      </c>
      <c r="T15" s="5">
        <f>Q15/86400</f>
        <v>0.15185500000000002</v>
      </c>
      <c r="U15" s="12">
        <v>10</v>
      </c>
    </row>
    <row r="16" spans="1:21" x14ac:dyDescent="0.35">
      <c r="A16" s="1" t="s">
        <v>72</v>
      </c>
      <c r="B16" s="1" t="s">
        <v>70</v>
      </c>
      <c r="D16" s="4" t="s">
        <v>36</v>
      </c>
      <c r="E16" s="11" t="s">
        <v>37</v>
      </c>
      <c r="F16" s="11">
        <v>516</v>
      </c>
      <c r="G16" s="4" t="s">
        <v>53</v>
      </c>
      <c r="H16" s="7">
        <v>2</v>
      </c>
      <c r="I16" s="8">
        <v>0.83899999999999997</v>
      </c>
      <c r="J16" s="3">
        <v>4</v>
      </c>
      <c r="K16" s="3">
        <v>37</v>
      </c>
      <c r="L16" s="3">
        <v>9</v>
      </c>
      <c r="M16" s="3" t="s">
        <v>60</v>
      </c>
      <c r="N16" s="3">
        <f>(J16*60)*60</f>
        <v>14400</v>
      </c>
      <c r="O16" s="3">
        <f>K16*60</f>
        <v>2220</v>
      </c>
      <c r="P16" s="3">
        <f>N16+O16+L16</f>
        <v>16629</v>
      </c>
      <c r="Q16" s="3">
        <f>P16*I16</f>
        <v>13951.731</v>
      </c>
      <c r="R16" s="22">
        <v>0.45833333333333331</v>
      </c>
      <c r="S16" s="5">
        <f>P16/86400</f>
        <v>0.19246527777777778</v>
      </c>
      <c r="T16" s="5">
        <f>Q16/86400</f>
        <v>0.16147836805555554</v>
      </c>
      <c r="U16" s="12">
        <v>11</v>
      </c>
    </row>
    <row r="17" spans="1:21" x14ac:dyDescent="0.35">
      <c r="A17" s="1" t="s">
        <v>72</v>
      </c>
      <c r="B17" s="1" t="s">
        <v>70</v>
      </c>
      <c r="D17" s="18" t="s">
        <v>67</v>
      </c>
      <c r="E17" s="19" t="s">
        <v>66</v>
      </c>
      <c r="F17" s="19">
        <v>379</v>
      </c>
      <c r="G17" s="18" t="s">
        <v>53</v>
      </c>
      <c r="H17" s="7">
        <v>2</v>
      </c>
      <c r="I17" s="20">
        <v>0.76800000000000002</v>
      </c>
      <c r="J17" s="21">
        <v>5</v>
      </c>
      <c r="K17" s="21">
        <v>14</v>
      </c>
      <c r="L17" s="21">
        <v>41</v>
      </c>
      <c r="M17" s="21" t="s">
        <v>60</v>
      </c>
      <c r="N17" s="21">
        <f>(J17*60)*60</f>
        <v>18000</v>
      </c>
      <c r="O17" s="21">
        <f>K17*60</f>
        <v>840</v>
      </c>
      <c r="P17" s="21">
        <f>N17+O17+L17</f>
        <v>18881</v>
      </c>
      <c r="Q17" s="21">
        <f>P17*I17</f>
        <v>14500.608</v>
      </c>
      <c r="R17" s="22">
        <v>0.45833333333333331</v>
      </c>
      <c r="S17" s="23">
        <f>P17/86400</f>
        <v>0.2185300925925926</v>
      </c>
      <c r="T17" s="23">
        <f>Q17/86400</f>
        <v>0.16783111111111113</v>
      </c>
      <c r="U17" s="24">
        <v>12</v>
      </c>
    </row>
    <row r="18" spans="1:21" x14ac:dyDescent="0.35">
      <c r="A18" s="1" t="s">
        <v>72</v>
      </c>
      <c r="B18" s="1" t="s">
        <v>70</v>
      </c>
      <c r="D18" s="4" t="s">
        <v>71</v>
      </c>
      <c r="E18" s="11" t="s">
        <v>66</v>
      </c>
      <c r="F18" s="11">
        <v>435</v>
      </c>
      <c r="G18" s="4" t="s">
        <v>53</v>
      </c>
      <c r="H18" s="7">
        <v>2</v>
      </c>
      <c r="I18" s="8">
        <v>0.76800000000000002</v>
      </c>
      <c r="J18" s="3">
        <v>6</v>
      </c>
      <c r="K18" s="3">
        <v>13</v>
      </c>
      <c r="L18" s="3">
        <v>5</v>
      </c>
      <c r="M18" s="3" t="s">
        <v>60</v>
      </c>
      <c r="N18" s="3">
        <f>(J18*60)*60</f>
        <v>21600</v>
      </c>
      <c r="O18" s="3">
        <f>K18*60</f>
        <v>780</v>
      </c>
      <c r="P18" s="3">
        <f>N18+O18+L18</f>
        <v>22385</v>
      </c>
      <c r="Q18" s="3">
        <f>P18*I18</f>
        <v>17191.68</v>
      </c>
      <c r="R18" s="22">
        <v>0.45833333333333331</v>
      </c>
      <c r="S18" s="5">
        <f>P18/86400</f>
        <v>0.25908564814814816</v>
      </c>
      <c r="T18" s="5">
        <f>Q18/86400</f>
        <v>0.19897777777777778</v>
      </c>
      <c r="U18" s="12">
        <v>13</v>
      </c>
    </row>
    <row r="19" spans="1:21" x14ac:dyDescent="0.35">
      <c r="A19" s="1" t="s">
        <v>72</v>
      </c>
      <c r="B19" s="1" t="s">
        <v>70</v>
      </c>
      <c r="D19" s="4" t="s">
        <v>40</v>
      </c>
      <c r="E19" s="11" t="s">
        <v>41</v>
      </c>
      <c r="F19" s="11">
        <v>6031</v>
      </c>
      <c r="G19" s="4" t="s">
        <v>53</v>
      </c>
      <c r="H19" s="7">
        <v>2</v>
      </c>
      <c r="I19" s="20">
        <v>0.81299999999999994</v>
      </c>
      <c r="J19" s="3">
        <v>6</v>
      </c>
      <c r="K19" s="3">
        <v>9</v>
      </c>
      <c r="L19" s="3">
        <v>2</v>
      </c>
      <c r="M19" s="3" t="s">
        <v>60</v>
      </c>
      <c r="N19" s="3">
        <f>(J19*60)*60</f>
        <v>21600</v>
      </c>
      <c r="O19" s="3">
        <f>K19*60</f>
        <v>540</v>
      </c>
      <c r="P19" s="3">
        <f>N19+O19+L19</f>
        <v>22142</v>
      </c>
      <c r="Q19" s="3">
        <f>P19*I19</f>
        <v>18001.446</v>
      </c>
      <c r="R19" s="22">
        <v>0.45833333333333331</v>
      </c>
      <c r="S19" s="5">
        <f>P19/86400</f>
        <v>0.25627314814814817</v>
      </c>
      <c r="T19" s="5">
        <f>Q19/86400</f>
        <v>0.20835006944444445</v>
      </c>
      <c r="U19" s="12">
        <v>14</v>
      </c>
    </row>
    <row r="20" spans="1:21" x14ac:dyDescent="0.35">
      <c r="I20" s="25"/>
      <c r="J20" s="10"/>
      <c r="K20" s="10"/>
      <c r="L20" s="10"/>
      <c r="M20" s="10"/>
      <c r="N20" s="10"/>
      <c r="O20" s="10"/>
      <c r="P20" s="10"/>
      <c r="Q20" s="10"/>
      <c r="R20" s="26"/>
      <c r="S20" s="27"/>
      <c r="T20" s="27"/>
      <c r="U20" s="10"/>
    </row>
    <row r="21" spans="1:21" ht="18.600000000000001" thickBot="1" x14ac:dyDescent="0.4">
      <c r="D21" s="13" t="s">
        <v>0</v>
      </c>
      <c r="E21" s="13" t="s">
        <v>15</v>
      </c>
      <c r="F21" s="13" t="s">
        <v>16</v>
      </c>
      <c r="G21" s="13" t="s">
        <v>10</v>
      </c>
      <c r="H21" s="14" t="s">
        <v>14</v>
      </c>
      <c r="I21" s="15" t="s">
        <v>1</v>
      </c>
      <c r="J21" s="15" t="s">
        <v>2</v>
      </c>
      <c r="K21" s="15" t="s">
        <v>3</v>
      </c>
      <c r="L21" s="15" t="s">
        <v>4</v>
      </c>
      <c r="M21" s="15" t="s">
        <v>17</v>
      </c>
      <c r="N21" s="15" t="s">
        <v>5</v>
      </c>
      <c r="O21" s="15" t="s">
        <v>6</v>
      </c>
      <c r="P21" s="15" t="s">
        <v>7</v>
      </c>
      <c r="Q21" s="15" t="s">
        <v>8</v>
      </c>
      <c r="R21" s="15" t="s">
        <v>11</v>
      </c>
      <c r="S21" s="16" t="s">
        <v>12</v>
      </c>
      <c r="T21" s="16" t="s">
        <v>9</v>
      </c>
      <c r="U21" s="17" t="s">
        <v>13</v>
      </c>
    </row>
    <row r="22" spans="1:21" x14ac:dyDescent="0.35">
      <c r="A22" s="1" t="s">
        <v>72</v>
      </c>
      <c r="B22" s="1" t="s">
        <v>70</v>
      </c>
      <c r="D22" s="4" t="s">
        <v>31</v>
      </c>
      <c r="E22" s="11" t="s">
        <v>32</v>
      </c>
      <c r="F22" s="11">
        <v>166</v>
      </c>
      <c r="G22" s="4" t="s">
        <v>53</v>
      </c>
      <c r="H22" s="7">
        <v>1</v>
      </c>
      <c r="I22" s="8">
        <v>0.94099999999999995</v>
      </c>
      <c r="J22" s="2">
        <v>3</v>
      </c>
      <c r="K22" s="2">
        <v>4</v>
      </c>
      <c r="L22" s="2">
        <v>22</v>
      </c>
      <c r="M22" s="3" t="s">
        <v>59</v>
      </c>
      <c r="N22" s="3">
        <f>(J22*60)*60</f>
        <v>10800</v>
      </c>
      <c r="O22" s="3">
        <f>K22*60</f>
        <v>240</v>
      </c>
      <c r="P22" s="3">
        <f>N22+O22+L22</f>
        <v>11062</v>
      </c>
      <c r="Q22" s="3">
        <f>P22*I22</f>
        <v>10409.341999999999</v>
      </c>
      <c r="R22" s="9">
        <v>0.46875</v>
      </c>
      <c r="S22" s="5">
        <f>P22/86400</f>
        <v>0.1280324074074074</v>
      </c>
      <c r="T22" s="5">
        <f>Q22/86400</f>
        <v>0.12047849537037035</v>
      </c>
      <c r="U22" s="12">
        <v>1</v>
      </c>
    </row>
    <row r="23" spans="1:21" x14ac:dyDescent="0.35">
      <c r="A23" s="1" t="s">
        <v>72</v>
      </c>
      <c r="B23" s="1" t="s">
        <v>70</v>
      </c>
      <c r="D23" s="4" t="s">
        <v>50</v>
      </c>
      <c r="E23" s="11" t="s">
        <v>51</v>
      </c>
      <c r="F23" s="11">
        <v>21</v>
      </c>
      <c r="G23" s="4" t="s">
        <v>53</v>
      </c>
      <c r="H23" s="7">
        <v>1</v>
      </c>
      <c r="I23" s="8">
        <v>0.92900000000000005</v>
      </c>
      <c r="J23" s="3">
        <v>3</v>
      </c>
      <c r="K23" s="3">
        <v>13</v>
      </c>
      <c r="L23" s="3">
        <v>19</v>
      </c>
      <c r="M23" s="3" t="s">
        <v>59</v>
      </c>
      <c r="N23" s="3">
        <f>(J23*60)*60</f>
        <v>10800</v>
      </c>
      <c r="O23" s="3">
        <f>K23*60</f>
        <v>780</v>
      </c>
      <c r="P23" s="3">
        <f>N23+O23+L23</f>
        <v>11599</v>
      </c>
      <c r="Q23" s="3">
        <f>P23*I23</f>
        <v>10775.471000000001</v>
      </c>
      <c r="R23" s="9">
        <v>0.46875</v>
      </c>
      <c r="S23" s="5">
        <f>P23/86400</f>
        <v>0.13424768518518518</v>
      </c>
      <c r="T23" s="5">
        <f>Q23/86400</f>
        <v>0.12471609953703705</v>
      </c>
      <c r="U23" s="12">
        <v>2</v>
      </c>
    </row>
    <row r="24" spans="1:21" x14ac:dyDescent="0.35">
      <c r="A24" s="1" t="s">
        <v>72</v>
      </c>
      <c r="B24" s="1" t="s">
        <v>70</v>
      </c>
      <c r="D24" s="29" t="s">
        <v>65</v>
      </c>
      <c r="E24" s="30" t="s">
        <v>64</v>
      </c>
      <c r="F24" s="30"/>
      <c r="G24" s="29" t="s">
        <v>53</v>
      </c>
      <c r="H24" s="31">
        <v>1</v>
      </c>
      <c r="I24" s="32">
        <v>0.90400000000000003</v>
      </c>
      <c r="J24" s="33">
        <v>3</v>
      </c>
      <c r="K24" s="33">
        <v>21</v>
      </c>
      <c r="L24" s="33">
        <v>33</v>
      </c>
      <c r="M24" s="33" t="s">
        <v>59</v>
      </c>
      <c r="N24" s="33">
        <f>(J24*60)*60</f>
        <v>10800</v>
      </c>
      <c r="O24" s="33">
        <f>K24*60</f>
        <v>1260</v>
      </c>
      <c r="P24" s="33">
        <f>N24+O24+L24</f>
        <v>12093</v>
      </c>
      <c r="Q24" s="33">
        <f>P24*I24</f>
        <v>10932.072</v>
      </c>
      <c r="R24" s="34">
        <v>0.46875</v>
      </c>
      <c r="S24" s="35">
        <f>P24/86400</f>
        <v>0.13996527777777779</v>
      </c>
      <c r="T24" s="35">
        <f>Q24/86400</f>
        <v>0.12652861111111111</v>
      </c>
      <c r="U24" s="36" t="s">
        <v>70</v>
      </c>
    </row>
    <row r="25" spans="1:21" x14ac:dyDescent="0.35">
      <c r="A25" s="1" t="s">
        <v>72</v>
      </c>
      <c r="B25" s="1" t="s">
        <v>70</v>
      </c>
      <c r="D25" s="4" t="s">
        <v>52</v>
      </c>
      <c r="E25" s="11" t="s">
        <v>49</v>
      </c>
      <c r="F25" s="11">
        <v>79</v>
      </c>
      <c r="G25" s="4" t="s">
        <v>53</v>
      </c>
      <c r="H25" s="7">
        <v>1</v>
      </c>
      <c r="I25" s="8">
        <v>0.94599999999999995</v>
      </c>
      <c r="J25" s="3">
        <v>3</v>
      </c>
      <c r="K25" s="3">
        <v>14</v>
      </c>
      <c r="L25" s="3">
        <v>49</v>
      </c>
      <c r="M25" s="3" t="s">
        <v>59</v>
      </c>
      <c r="N25" s="3">
        <f>(J25*60)*60</f>
        <v>10800</v>
      </c>
      <c r="O25" s="3">
        <f>K25*60</f>
        <v>840</v>
      </c>
      <c r="P25" s="3">
        <f>N25+O25+L25</f>
        <v>11689</v>
      </c>
      <c r="Q25" s="3">
        <f>P25*I25</f>
        <v>11057.794</v>
      </c>
      <c r="R25" s="9">
        <v>0.46875</v>
      </c>
      <c r="S25" s="5">
        <f>P25/86400</f>
        <v>0.13528935185185184</v>
      </c>
      <c r="T25" s="5">
        <f>Q25/86400</f>
        <v>0.12798372685185186</v>
      </c>
      <c r="U25" s="12">
        <v>3</v>
      </c>
    </row>
    <row r="26" spans="1:21" x14ac:dyDescent="0.35">
      <c r="A26" s="1" t="s">
        <v>72</v>
      </c>
      <c r="B26" s="1" t="s">
        <v>70</v>
      </c>
      <c r="D26" s="4" t="s">
        <v>20</v>
      </c>
      <c r="E26" s="11" t="s">
        <v>21</v>
      </c>
      <c r="F26" s="11">
        <v>233</v>
      </c>
      <c r="G26" s="4" t="s">
        <v>53</v>
      </c>
      <c r="H26" s="7">
        <v>1</v>
      </c>
      <c r="I26" s="8">
        <v>0.97299999999999998</v>
      </c>
      <c r="J26" s="3">
        <v>3</v>
      </c>
      <c r="K26" s="3">
        <v>12</v>
      </c>
      <c r="L26" s="3">
        <v>3</v>
      </c>
      <c r="M26" s="3" t="s">
        <v>59</v>
      </c>
      <c r="N26" s="3">
        <f>(J26*60)*60</f>
        <v>10800</v>
      </c>
      <c r="O26" s="3">
        <f>K26*60</f>
        <v>720</v>
      </c>
      <c r="P26" s="3">
        <f>N26+O26+L26</f>
        <v>11523</v>
      </c>
      <c r="Q26" s="3">
        <f>P26*I26</f>
        <v>11211.878999999999</v>
      </c>
      <c r="R26" s="9">
        <v>0.46875</v>
      </c>
      <c r="S26" s="5">
        <f>P26/86400</f>
        <v>0.13336805555555556</v>
      </c>
      <c r="T26" s="5">
        <f>Q26/86400</f>
        <v>0.12976711805555555</v>
      </c>
      <c r="U26" s="12">
        <v>4</v>
      </c>
    </row>
    <row r="27" spans="1:21" x14ac:dyDescent="0.35">
      <c r="A27" s="1" t="s">
        <v>72</v>
      </c>
      <c r="B27" s="1" t="s">
        <v>70</v>
      </c>
      <c r="D27" s="4" t="s">
        <v>34</v>
      </c>
      <c r="E27" s="11" t="s">
        <v>35</v>
      </c>
      <c r="F27" s="11">
        <v>120</v>
      </c>
      <c r="G27" s="4" t="s">
        <v>54</v>
      </c>
      <c r="H27" s="7">
        <v>1</v>
      </c>
      <c r="I27" s="8">
        <v>1.0189999999999999</v>
      </c>
      <c r="J27" s="3">
        <v>3</v>
      </c>
      <c r="K27" s="3">
        <v>3</v>
      </c>
      <c r="L27" s="3">
        <v>37</v>
      </c>
      <c r="M27" s="3" t="s">
        <v>59</v>
      </c>
      <c r="N27" s="3">
        <f>(J27*60)*60</f>
        <v>10800</v>
      </c>
      <c r="O27" s="3">
        <f>K27*60</f>
        <v>180</v>
      </c>
      <c r="P27" s="3">
        <f>N27+O27+L27</f>
        <v>11017</v>
      </c>
      <c r="Q27" s="3">
        <f>P27*I27</f>
        <v>11226.322999999999</v>
      </c>
      <c r="R27" s="9">
        <v>0.46875</v>
      </c>
      <c r="S27" s="5">
        <f>P27/86400</f>
        <v>0.12751157407407407</v>
      </c>
      <c r="T27" s="5">
        <f>Q27/86400</f>
        <v>0.12993429398148146</v>
      </c>
      <c r="U27" s="12">
        <v>5</v>
      </c>
    </row>
    <row r="28" spans="1:21" x14ac:dyDescent="0.35">
      <c r="A28" s="1" t="s">
        <v>72</v>
      </c>
      <c r="B28" s="1" t="s">
        <v>70</v>
      </c>
      <c r="D28" s="4" t="s">
        <v>26</v>
      </c>
      <c r="E28" s="11" t="s">
        <v>27</v>
      </c>
      <c r="F28" s="11">
        <v>230</v>
      </c>
      <c r="G28" s="4" t="s">
        <v>54</v>
      </c>
      <c r="H28" s="7">
        <v>1</v>
      </c>
      <c r="I28" s="8">
        <v>0.94899999999999995</v>
      </c>
      <c r="J28" s="3">
        <v>3</v>
      </c>
      <c r="K28" s="3">
        <v>18</v>
      </c>
      <c r="L28" s="3">
        <v>9</v>
      </c>
      <c r="M28" s="3" t="s">
        <v>59</v>
      </c>
      <c r="N28" s="3">
        <f>(J28*60)*60</f>
        <v>10800</v>
      </c>
      <c r="O28" s="3">
        <f>K28*60</f>
        <v>1080</v>
      </c>
      <c r="P28" s="3">
        <f>N28+O28+L28</f>
        <v>11889</v>
      </c>
      <c r="Q28" s="3">
        <f>P28*I28</f>
        <v>11282.661</v>
      </c>
      <c r="R28" s="9">
        <v>0.46875</v>
      </c>
      <c r="S28" s="5">
        <f>P28/86400</f>
        <v>0.13760416666666667</v>
      </c>
      <c r="T28" s="5">
        <f>Q28/86400</f>
        <v>0.13058635416666667</v>
      </c>
      <c r="U28" s="12">
        <v>6</v>
      </c>
    </row>
    <row r="29" spans="1:21" x14ac:dyDescent="0.35">
      <c r="A29" s="1" t="s">
        <v>72</v>
      </c>
      <c r="B29" s="1" t="s">
        <v>70</v>
      </c>
      <c r="D29" s="4" t="s">
        <v>46</v>
      </c>
      <c r="E29" s="11" t="s">
        <v>47</v>
      </c>
      <c r="F29" s="11">
        <v>236</v>
      </c>
      <c r="G29" s="4" t="s">
        <v>53</v>
      </c>
      <c r="H29" s="7">
        <v>1</v>
      </c>
      <c r="I29" s="8">
        <v>0.91300000000000003</v>
      </c>
      <c r="J29" s="3">
        <v>3</v>
      </c>
      <c r="K29" s="3">
        <v>42</v>
      </c>
      <c r="L29" s="3">
        <v>4</v>
      </c>
      <c r="M29" s="3" t="s">
        <v>61</v>
      </c>
      <c r="N29" s="3">
        <f>(J29*60)*60</f>
        <v>10800</v>
      </c>
      <c r="O29" s="3">
        <f>K29*60</f>
        <v>2520</v>
      </c>
      <c r="P29" s="3">
        <f>N29+O29+L29</f>
        <v>13324</v>
      </c>
      <c r="Q29" s="3">
        <f>P29*I29</f>
        <v>12164.812</v>
      </c>
      <c r="R29" s="9">
        <v>0.46875</v>
      </c>
      <c r="S29" s="5">
        <f>P29/86400</f>
        <v>0.15421296296296297</v>
      </c>
      <c r="T29" s="5">
        <f>Q29/86400</f>
        <v>0.14079643518518517</v>
      </c>
      <c r="U29" s="12">
        <v>7</v>
      </c>
    </row>
    <row r="30" spans="1:21" x14ac:dyDescent="0.35">
      <c r="A30" s="1" t="s">
        <v>72</v>
      </c>
      <c r="B30" s="1" t="s">
        <v>70</v>
      </c>
      <c r="D30" s="37" t="s">
        <v>62</v>
      </c>
      <c r="E30" s="38" t="s">
        <v>63</v>
      </c>
      <c r="F30" s="38"/>
      <c r="G30" s="37" t="s">
        <v>53</v>
      </c>
      <c r="H30" s="39">
        <v>1</v>
      </c>
      <c r="I30" s="40">
        <v>0.97599999999999998</v>
      </c>
      <c r="J30" s="41">
        <v>3</v>
      </c>
      <c r="K30" s="41">
        <v>32</v>
      </c>
      <c r="L30" s="41">
        <v>34</v>
      </c>
      <c r="M30" s="41" t="s">
        <v>61</v>
      </c>
      <c r="N30" s="41">
        <f>(J30*60)*60</f>
        <v>10800</v>
      </c>
      <c r="O30" s="41">
        <f>K30*60</f>
        <v>1920</v>
      </c>
      <c r="P30" s="41">
        <f>N30+O30+L30</f>
        <v>12754</v>
      </c>
      <c r="Q30" s="41">
        <f>P30*I30</f>
        <v>12447.904</v>
      </c>
      <c r="R30" s="42">
        <v>0.46875</v>
      </c>
      <c r="S30" s="43">
        <f>P30/86400</f>
        <v>0.14761574074074074</v>
      </c>
      <c r="T30" s="43">
        <f>Q30/86400</f>
        <v>0.14407296296296296</v>
      </c>
      <c r="U30" s="44" t="s">
        <v>70</v>
      </c>
    </row>
    <row r="31" spans="1:21" x14ac:dyDescent="0.35">
      <c r="A31" s="1" t="s">
        <v>72</v>
      </c>
      <c r="B31" s="1" t="s">
        <v>70</v>
      </c>
      <c r="D31" s="18" t="s">
        <v>56</v>
      </c>
      <c r="E31" s="19" t="s">
        <v>57</v>
      </c>
      <c r="F31" s="19">
        <v>22</v>
      </c>
      <c r="G31" s="18" t="s">
        <v>53</v>
      </c>
      <c r="H31" s="7">
        <v>1</v>
      </c>
      <c r="I31" s="20">
        <v>0.92100000000000004</v>
      </c>
      <c r="J31" s="21">
        <v>3</v>
      </c>
      <c r="K31" s="21">
        <v>48</v>
      </c>
      <c r="L31" s="21">
        <v>18</v>
      </c>
      <c r="M31" s="21" t="s">
        <v>59</v>
      </c>
      <c r="N31" s="21">
        <f>(J31*60)*60</f>
        <v>10800</v>
      </c>
      <c r="O31" s="21">
        <f>K31*60</f>
        <v>2880</v>
      </c>
      <c r="P31" s="21">
        <f>N31+O31+L31</f>
        <v>13698</v>
      </c>
      <c r="Q31" s="21">
        <f>P31*I31</f>
        <v>12615.858</v>
      </c>
      <c r="R31" s="9">
        <v>0.46875</v>
      </c>
      <c r="S31" s="23">
        <f>P31/86400</f>
        <v>0.15854166666666666</v>
      </c>
      <c r="T31" s="23">
        <f>Q31/86400</f>
        <v>0.14601687499999999</v>
      </c>
      <c r="U31" s="24">
        <v>8</v>
      </c>
    </row>
    <row r="32" spans="1:21" x14ac:dyDescent="0.35">
      <c r="A32" s="1" t="s">
        <v>72</v>
      </c>
      <c r="B32" s="1" t="s">
        <v>70</v>
      </c>
      <c r="D32" s="4" t="s">
        <v>58</v>
      </c>
      <c r="E32" s="11" t="s">
        <v>55</v>
      </c>
      <c r="F32" s="11">
        <v>41</v>
      </c>
      <c r="G32" s="4" t="s">
        <v>53</v>
      </c>
      <c r="H32" s="7">
        <v>1</v>
      </c>
      <c r="I32" s="8">
        <v>0.94799999999999995</v>
      </c>
      <c r="J32" s="3">
        <v>3</v>
      </c>
      <c r="K32" s="3">
        <v>53</v>
      </c>
      <c r="L32" s="3">
        <v>33</v>
      </c>
      <c r="M32" s="3" t="s">
        <v>61</v>
      </c>
      <c r="N32" s="3">
        <f>(J32*60)*60</f>
        <v>10800</v>
      </c>
      <c r="O32" s="3">
        <f>K32*60</f>
        <v>3180</v>
      </c>
      <c r="P32" s="3">
        <f>N32+O32+L32</f>
        <v>14013</v>
      </c>
      <c r="Q32" s="3">
        <f>P32*I32</f>
        <v>13284.323999999999</v>
      </c>
      <c r="R32" s="9">
        <v>0.46875</v>
      </c>
      <c r="S32" s="5">
        <f>P32/86400</f>
        <v>0.16218750000000001</v>
      </c>
      <c r="T32" s="5">
        <f>Q32/86400</f>
        <v>0.15375374999999999</v>
      </c>
      <c r="U32" s="12">
        <v>9</v>
      </c>
    </row>
    <row r="33" spans="1:21" x14ac:dyDescent="0.35">
      <c r="A33" s="1" t="s">
        <v>72</v>
      </c>
      <c r="B33" s="1" t="s">
        <v>70</v>
      </c>
      <c r="D33" s="4" t="s">
        <v>38</v>
      </c>
      <c r="E33" s="11" t="s">
        <v>39</v>
      </c>
      <c r="F33" s="11">
        <v>584</v>
      </c>
      <c r="G33" s="4" t="s">
        <v>53</v>
      </c>
      <c r="H33" s="7">
        <v>1</v>
      </c>
      <c r="I33" s="8">
        <v>0.93700000000000006</v>
      </c>
      <c r="J33" s="3">
        <v>3</v>
      </c>
      <c r="K33" s="3">
        <v>59</v>
      </c>
      <c r="L33" s="3">
        <v>19</v>
      </c>
      <c r="M33" s="3" t="s">
        <v>61</v>
      </c>
      <c r="N33" s="3">
        <f>(J33*60)*60</f>
        <v>10800</v>
      </c>
      <c r="O33" s="3">
        <f>K33*60</f>
        <v>3540</v>
      </c>
      <c r="P33" s="3">
        <f>N33+O33+L33</f>
        <v>14359</v>
      </c>
      <c r="Q33" s="3">
        <f>P33*I33</f>
        <v>13454.383000000002</v>
      </c>
      <c r="R33" s="9">
        <v>0.46875</v>
      </c>
      <c r="S33" s="5">
        <f>P33/86400</f>
        <v>0.16619212962962962</v>
      </c>
      <c r="T33" s="5">
        <f>Q33/86400</f>
        <v>0.15572202546296299</v>
      </c>
      <c r="U33" s="12">
        <v>10</v>
      </c>
    </row>
  </sheetData>
  <mergeCells count="1">
    <mergeCell ref="D2:T3"/>
  </mergeCells>
  <phoneticPr fontId="3" type="noConversion"/>
  <pageMargins left="0.7" right="0.7" top="0.75" bottom="0.75" header="0.3" footer="0.3"/>
  <pageSetup paperSize="9" scale="57" orientation="landscape" horizontalDpi="0" verticalDpi="0" r:id="rId1"/>
  <colBreaks count="1" manualBreakCount="1">
    <brk id="3" max="1048575" man="1"/>
  </colBreak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 Lejon</dc:creator>
  <cp:lastModifiedBy>Love Lejon</cp:lastModifiedBy>
  <cp:lastPrinted>2023-08-19T15:31:05Z</cp:lastPrinted>
  <dcterms:created xsi:type="dcterms:W3CDTF">2021-06-16T16:31:04Z</dcterms:created>
  <dcterms:modified xsi:type="dcterms:W3CDTF">2023-08-19T16:02:48Z</dcterms:modified>
</cp:coreProperties>
</file>