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3730228123a7a66/Documents/Kappsegling SSK/2024/"/>
    </mc:Choice>
  </mc:AlternateContent>
  <xr:revisionPtr revIDLastSave="73" documentId="8_{F08A6CA6-980F-405D-9BC5-F288456FC741}" xr6:coauthVersionLast="47" xr6:coauthVersionMax="47" xr10:uidLastSave="{61B4A54A-C176-456B-8B33-77F28AB7F2B6}"/>
  <bookViews>
    <workbookView xWindow="-110" yWindow="-110" windowWidth="19420" windowHeight="10300" xr2:uid="{EBEF7056-ACC8-472A-8F26-331E2CDA1C3F}"/>
  </bookViews>
  <sheets>
    <sheet name="Regionsmästersk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M15" i="1"/>
  <c r="M14" i="1"/>
  <c r="M13" i="1"/>
  <c r="M12" i="1"/>
  <c r="M11" i="1"/>
  <c r="L11" i="1"/>
  <c r="M10" i="1"/>
  <c r="M9" i="1"/>
  <c r="M8" i="1"/>
  <c r="M7" i="1"/>
  <c r="M6" i="1"/>
  <c r="M5" i="1"/>
  <c r="M4" i="1"/>
  <c r="M3" i="1"/>
  <c r="M2" i="1"/>
  <c r="L13" i="1"/>
  <c r="L7" i="1"/>
  <c r="L12" i="1"/>
  <c r="L5" i="1"/>
  <c r="L9" i="1"/>
  <c r="L15" i="1"/>
  <c r="L3" i="1"/>
  <c r="L6" i="1"/>
  <c r="L2" i="1"/>
  <c r="L16" i="1"/>
  <c r="L14" i="1"/>
  <c r="L4" i="1"/>
  <c r="L10" i="1"/>
  <c r="L8" i="1"/>
</calcChain>
</file>

<file path=xl/sharedStrings.xml><?xml version="1.0" encoding="utf-8"?>
<sst xmlns="http://schemas.openxmlformats.org/spreadsheetml/2006/main" count="91" uniqueCount="77">
  <si>
    <t>Förnamn</t>
  </si>
  <si>
    <t>Efternamn</t>
  </si>
  <si>
    <t>Klubb</t>
  </si>
  <si>
    <t>Båtnamn</t>
  </si>
  <si>
    <t>Segelnummer</t>
  </si>
  <si>
    <t>Johnny</t>
  </si>
  <si>
    <t>Lundell</t>
  </si>
  <si>
    <t>Stockhols segelklubb</t>
  </si>
  <si>
    <t>Moder Svea</t>
  </si>
  <si>
    <t>Peder</t>
  </si>
  <si>
    <t>Swenman</t>
  </si>
  <si>
    <t>Skurusundets Båtsällskap</t>
  </si>
  <si>
    <t>Jehu</t>
  </si>
  <si>
    <t>Henrik</t>
  </si>
  <si>
    <t>Cronmark</t>
  </si>
  <si>
    <t>Stockholms Segelklubb</t>
  </si>
  <si>
    <t>FridaHelena</t>
  </si>
  <si>
    <t>Hans</t>
  </si>
  <si>
    <t>Strand</t>
  </si>
  <si>
    <t>Henny</t>
  </si>
  <si>
    <t>Ågermo</t>
  </si>
  <si>
    <t>Anna Wera</t>
  </si>
  <si>
    <t>Per</t>
  </si>
  <si>
    <t>Westberg</t>
  </si>
  <si>
    <t>Niklas</t>
  </si>
  <si>
    <t>Philipson</t>
  </si>
  <si>
    <t>Stockholms Segelsällskap</t>
  </si>
  <si>
    <t>Lisa</t>
  </si>
  <si>
    <t>Hirschberg</t>
  </si>
  <si>
    <t xml:space="preserve">Solna Båtsällskap </t>
  </si>
  <si>
    <t xml:space="preserve">Hanna </t>
  </si>
  <si>
    <t>Bengt</t>
  </si>
  <si>
    <t>Ramne</t>
  </si>
  <si>
    <t>Göteborgs Kungliga Segelsällskap</t>
  </si>
  <si>
    <t>Garbo</t>
  </si>
  <si>
    <t>Niels</t>
  </si>
  <si>
    <t>Hedin</t>
  </si>
  <si>
    <t>Storsjöns Segelsällskap</t>
  </si>
  <si>
    <t>Filur</t>
  </si>
  <si>
    <t>Valter</t>
  </si>
  <si>
    <t>Saaristu</t>
  </si>
  <si>
    <t>Göta Segelsällskap</t>
  </si>
  <si>
    <t xml:space="preserve">Rödluvan </t>
  </si>
  <si>
    <t>Anders</t>
  </si>
  <si>
    <t>Jungstedt</t>
  </si>
  <si>
    <t>Våga</t>
  </si>
  <si>
    <t>Maria</t>
  </si>
  <si>
    <t>Voghera</t>
  </si>
  <si>
    <t>BLENDA</t>
  </si>
  <si>
    <t>Emil</t>
  </si>
  <si>
    <t>Emma Viktoria</t>
  </si>
  <si>
    <t>Christer</t>
  </si>
  <si>
    <t>Ulvås</t>
  </si>
  <si>
    <t>Pluttan</t>
  </si>
  <si>
    <t>Segling 1</t>
  </si>
  <si>
    <t>Segling 2</t>
  </si>
  <si>
    <t>Segling 3</t>
  </si>
  <si>
    <t>Segling 4</t>
  </si>
  <si>
    <t>Segling 5</t>
  </si>
  <si>
    <t>Totalt</t>
  </si>
  <si>
    <t>DNS 16</t>
  </si>
  <si>
    <t>Placering</t>
  </si>
  <si>
    <t>Netto</t>
  </si>
  <si>
    <t>(2)</t>
  </si>
  <si>
    <t>Atropin</t>
  </si>
  <si>
    <t>-</t>
  </si>
  <si>
    <t>(5)</t>
  </si>
  <si>
    <t>(7)</t>
  </si>
  <si>
    <t>(11)</t>
  </si>
  <si>
    <t>DNS (16)</t>
  </si>
  <si>
    <t>SCP 5</t>
  </si>
  <si>
    <t>(6)</t>
  </si>
  <si>
    <t>(8)</t>
  </si>
  <si>
    <t>(13)</t>
  </si>
  <si>
    <t>(12)</t>
  </si>
  <si>
    <t>(15)</t>
  </si>
  <si>
    <t>(14)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</si>
</sst>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18" fillId="0" borderId="0" xfId="0" applyFont="1"/>
    <xf numFmtId="49" fontId="0" fillId="0" borderId="0" xfId="0" applyNumberFormat="1"/>
    <xf numFmtId="0" fontId="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F8609-0F89-408E-8D46-09CEBBB75198}">
  <dimension ref="A1:M16"/>
  <sheetViews>
    <sheetView tabSelected="1" workbookViewId="0">
      <selection activeCell="N10" sqref="N10"/>
    </sheetView>
  </sheetViews>
  <sheetFormatPr defaultRowHeight="14.5" x14ac:dyDescent="0.35"/>
  <cols>
    <col min="2" max="2" width="8" bestFit="1" customWidth="1"/>
    <col min="3" max="3" width="9.6328125" bestFit="1" customWidth="1"/>
    <col min="4" max="4" width="28" bestFit="1" customWidth="1"/>
    <col min="5" max="5" width="12.453125" bestFit="1" customWidth="1"/>
    <col min="6" max="6" width="11.90625" bestFit="1" customWidth="1"/>
    <col min="13" max="13" width="15.6328125" bestFit="1" customWidth="1"/>
  </cols>
  <sheetData>
    <row r="1" spans="1:13" x14ac:dyDescent="0.35">
      <c r="A1" s="1" t="s">
        <v>61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54</v>
      </c>
      <c r="H1" s="1" t="s">
        <v>55</v>
      </c>
      <c r="I1" s="1" t="s">
        <v>56</v>
      </c>
      <c r="J1" s="1" t="s">
        <v>57</v>
      </c>
      <c r="K1" s="1" t="s">
        <v>58</v>
      </c>
      <c r="L1" s="1" t="s">
        <v>59</v>
      </c>
      <c r="M1" s="1" t="s">
        <v>62</v>
      </c>
    </row>
    <row r="2" spans="1:13" x14ac:dyDescent="0.35">
      <c r="A2">
        <v>1</v>
      </c>
      <c r="B2" t="s">
        <v>31</v>
      </c>
      <c r="C2" t="s">
        <v>32</v>
      </c>
      <c r="D2" t="s">
        <v>33</v>
      </c>
      <c r="E2" t="s">
        <v>34</v>
      </c>
      <c r="F2" s="2">
        <v>609</v>
      </c>
      <c r="G2">
        <v>2</v>
      </c>
      <c r="H2">
        <v>1</v>
      </c>
      <c r="I2">
        <v>1</v>
      </c>
      <c r="J2" s="3" t="s">
        <v>63</v>
      </c>
      <c r="K2">
        <v>1</v>
      </c>
      <c r="L2">
        <f>2+1+1+2+1</f>
        <v>7</v>
      </c>
      <c r="M2">
        <f>L2-2</f>
        <v>5</v>
      </c>
    </row>
    <row r="3" spans="1:13" x14ac:dyDescent="0.35">
      <c r="A3">
        <v>2</v>
      </c>
      <c r="B3" t="s">
        <v>39</v>
      </c>
      <c r="C3" t="s">
        <v>40</v>
      </c>
      <c r="D3" t="s">
        <v>41</v>
      </c>
      <c r="E3" t="s">
        <v>42</v>
      </c>
      <c r="F3" s="2">
        <v>602</v>
      </c>
      <c r="G3">
        <v>1</v>
      </c>
      <c r="H3">
        <v>2</v>
      </c>
      <c r="I3" s="3" t="s">
        <v>66</v>
      </c>
      <c r="J3">
        <v>4</v>
      </c>
      <c r="K3">
        <v>4</v>
      </c>
      <c r="L3">
        <f>1+2+5+4+4</f>
        <v>16</v>
      </c>
      <c r="M3">
        <f>L3-5</f>
        <v>11</v>
      </c>
    </row>
    <row r="4" spans="1:13" x14ac:dyDescent="0.35">
      <c r="A4">
        <v>3</v>
      </c>
      <c r="B4" t="s">
        <v>13</v>
      </c>
      <c r="C4" t="s">
        <v>20</v>
      </c>
      <c r="D4" t="s">
        <v>15</v>
      </c>
      <c r="E4" t="s">
        <v>21</v>
      </c>
      <c r="F4" s="2">
        <v>340</v>
      </c>
      <c r="G4" s="3" t="s">
        <v>67</v>
      </c>
      <c r="H4">
        <v>3</v>
      </c>
      <c r="I4">
        <v>6</v>
      </c>
      <c r="J4">
        <v>1</v>
      </c>
      <c r="K4">
        <v>2</v>
      </c>
      <c r="L4">
        <f>7+3+6+1+2</f>
        <v>19</v>
      </c>
      <c r="M4">
        <f>L4-7</f>
        <v>12</v>
      </c>
    </row>
    <row r="5" spans="1:13" x14ac:dyDescent="0.35">
      <c r="A5">
        <v>4</v>
      </c>
      <c r="B5" t="s">
        <v>49</v>
      </c>
      <c r="C5" t="s">
        <v>14</v>
      </c>
      <c r="D5" t="s">
        <v>15</v>
      </c>
      <c r="E5" t="s">
        <v>50</v>
      </c>
      <c r="F5" s="2">
        <v>546</v>
      </c>
      <c r="G5" s="3" t="s">
        <v>68</v>
      </c>
      <c r="H5">
        <v>6</v>
      </c>
      <c r="I5">
        <v>4</v>
      </c>
      <c r="J5">
        <v>3</v>
      </c>
      <c r="K5">
        <v>3</v>
      </c>
      <c r="L5">
        <f>11+6+4+3+3</f>
        <v>27</v>
      </c>
      <c r="M5">
        <f>L5-11</f>
        <v>16</v>
      </c>
    </row>
    <row r="6" spans="1:13" x14ac:dyDescent="0.35">
      <c r="A6">
        <v>5</v>
      </c>
      <c r="B6" t="s">
        <v>35</v>
      </c>
      <c r="C6" t="s">
        <v>36</v>
      </c>
      <c r="D6" t="s">
        <v>37</v>
      </c>
      <c r="E6" t="s">
        <v>38</v>
      </c>
      <c r="F6" s="2">
        <v>587</v>
      </c>
      <c r="G6">
        <v>6</v>
      </c>
      <c r="H6">
        <v>4</v>
      </c>
      <c r="I6">
        <v>3</v>
      </c>
      <c r="J6">
        <v>5</v>
      </c>
      <c r="K6" s="3" t="s">
        <v>67</v>
      </c>
      <c r="L6">
        <f>6+4+3+5+7</f>
        <v>25</v>
      </c>
      <c r="M6" s="4">
        <f>L6-7</f>
        <v>18</v>
      </c>
    </row>
    <row r="7" spans="1:13" x14ac:dyDescent="0.35">
      <c r="A7">
        <v>6</v>
      </c>
      <c r="B7" t="s">
        <v>24</v>
      </c>
      <c r="C7" t="s">
        <v>25</v>
      </c>
      <c r="D7" t="s">
        <v>26</v>
      </c>
      <c r="E7" t="s">
        <v>64</v>
      </c>
      <c r="F7" s="2">
        <v>533</v>
      </c>
      <c r="G7">
        <v>5</v>
      </c>
      <c r="H7">
        <v>5</v>
      </c>
      <c r="I7" t="s">
        <v>70</v>
      </c>
      <c r="J7" s="3" t="s">
        <v>71</v>
      </c>
      <c r="K7">
        <v>6</v>
      </c>
      <c r="L7">
        <f>5+5+5+6+6</f>
        <v>27</v>
      </c>
      <c r="M7">
        <f>L7-6</f>
        <v>21</v>
      </c>
    </row>
    <row r="8" spans="1:13" x14ac:dyDescent="0.35">
      <c r="A8">
        <v>7</v>
      </c>
      <c r="B8" t="s">
        <v>13</v>
      </c>
      <c r="C8" t="s">
        <v>14</v>
      </c>
      <c r="D8" t="s">
        <v>15</v>
      </c>
      <c r="E8" t="s">
        <v>16</v>
      </c>
      <c r="F8" s="2">
        <v>67</v>
      </c>
      <c r="G8">
        <v>3</v>
      </c>
      <c r="H8" s="3" t="s">
        <v>72</v>
      </c>
      <c r="I8">
        <v>8</v>
      </c>
      <c r="J8">
        <v>7</v>
      </c>
      <c r="K8">
        <v>5</v>
      </c>
      <c r="L8">
        <f>3+8+8+7+5</f>
        <v>31</v>
      </c>
      <c r="M8">
        <f>L8-8</f>
        <v>23</v>
      </c>
    </row>
    <row r="9" spans="1:13" x14ac:dyDescent="0.35">
      <c r="A9">
        <v>8</v>
      </c>
      <c r="B9" t="s">
        <v>46</v>
      </c>
      <c r="C9" t="s">
        <v>47</v>
      </c>
      <c r="D9" t="s">
        <v>15</v>
      </c>
      <c r="E9" t="s">
        <v>48</v>
      </c>
      <c r="F9" s="2">
        <v>477</v>
      </c>
      <c r="G9">
        <v>4</v>
      </c>
      <c r="H9" s="3" t="s">
        <v>68</v>
      </c>
      <c r="I9">
        <v>7</v>
      </c>
      <c r="J9">
        <v>8</v>
      </c>
      <c r="K9">
        <v>8</v>
      </c>
      <c r="L9">
        <f>4+11+7+8+8</f>
        <v>38</v>
      </c>
      <c r="M9">
        <f>L9-11</f>
        <v>27</v>
      </c>
    </row>
    <row r="10" spans="1:13" x14ac:dyDescent="0.35">
      <c r="A10">
        <v>9</v>
      </c>
      <c r="B10" t="s">
        <v>17</v>
      </c>
      <c r="C10" t="s">
        <v>18</v>
      </c>
      <c r="D10" t="s">
        <v>15</v>
      </c>
      <c r="E10" t="s">
        <v>19</v>
      </c>
      <c r="F10" s="2">
        <v>479</v>
      </c>
      <c r="G10">
        <v>9</v>
      </c>
      <c r="H10">
        <v>10</v>
      </c>
      <c r="I10">
        <v>9</v>
      </c>
      <c r="J10">
        <v>11</v>
      </c>
      <c r="K10" s="3" t="s">
        <v>73</v>
      </c>
      <c r="L10">
        <f>9+10+9+11+13</f>
        <v>52</v>
      </c>
      <c r="M10">
        <f>L10-13</f>
        <v>39</v>
      </c>
    </row>
    <row r="11" spans="1:13" x14ac:dyDescent="0.35">
      <c r="A11">
        <v>10</v>
      </c>
      <c r="B11" t="s">
        <v>5</v>
      </c>
      <c r="C11" t="s">
        <v>6</v>
      </c>
      <c r="D11" t="s">
        <v>7</v>
      </c>
      <c r="E11" t="s">
        <v>8</v>
      </c>
      <c r="F11" s="2">
        <v>196</v>
      </c>
      <c r="G11">
        <v>10</v>
      </c>
      <c r="H11" s="3" t="s">
        <v>74</v>
      </c>
      <c r="I11">
        <v>10</v>
      </c>
      <c r="J11">
        <v>10</v>
      </c>
      <c r="K11">
        <v>9</v>
      </c>
      <c r="L11">
        <f>10+12+10+10+9</f>
        <v>51</v>
      </c>
      <c r="M11">
        <f>L11-12</f>
        <v>39</v>
      </c>
    </row>
    <row r="12" spans="1:13" x14ac:dyDescent="0.35">
      <c r="A12">
        <v>11</v>
      </c>
      <c r="B12" t="s">
        <v>51</v>
      </c>
      <c r="C12" t="s">
        <v>52</v>
      </c>
      <c r="D12" t="s">
        <v>26</v>
      </c>
      <c r="E12" t="s">
        <v>53</v>
      </c>
      <c r="F12" s="2">
        <v>56</v>
      </c>
      <c r="G12" s="3" t="s">
        <v>74</v>
      </c>
      <c r="H12">
        <v>9</v>
      </c>
      <c r="I12">
        <v>12</v>
      </c>
      <c r="J12">
        <v>9</v>
      </c>
      <c r="K12">
        <v>10</v>
      </c>
      <c r="L12">
        <f>12+9+12+9+10</f>
        <v>52</v>
      </c>
      <c r="M12">
        <f>L12-12</f>
        <v>40</v>
      </c>
    </row>
    <row r="13" spans="1:13" x14ac:dyDescent="0.35">
      <c r="A13">
        <v>12</v>
      </c>
      <c r="B13" t="s">
        <v>9</v>
      </c>
      <c r="C13" t="s">
        <v>10</v>
      </c>
      <c r="D13" t="s">
        <v>11</v>
      </c>
      <c r="E13" t="s">
        <v>12</v>
      </c>
      <c r="F13" s="2">
        <v>504</v>
      </c>
      <c r="G13">
        <v>8</v>
      </c>
      <c r="H13">
        <v>7</v>
      </c>
      <c r="I13" t="s">
        <v>69</v>
      </c>
      <c r="J13" t="s">
        <v>60</v>
      </c>
      <c r="K13" t="s">
        <v>60</v>
      </c>
      <c r="L13">
        <f>8+7+16+16+16</f>
        <v>63</v>
      </c>
      <c r="M13">
        <f>L13-16</f>
        <v>47</v>
      </c>
    </row>
    <row r="14" spans="1:13" x14ac:dyDescent="0.35">
      <c r="A14">
        <v>13</v>
      </c>
      <c r="B14" t="s">
        <v>22</v>
      </c>
      <c r="C14" t="s">
        <v>23</v>
      </c>
      <c r="D14" t="s">
        <v>15</v>
      </c>
      <c r="E14" t="s">
        <v>65</v>
      </c>
      <c r="F14" s="2">
        <v>139</v>
      </c>
      <c r="G14" s="3" t="s">
        <v>76</v>
      </c>
      <c r="H14">
        <v>14</v>
      </c>
      <c r="I14">
        <v>11</v>
      </c>
      <c r="J14">
        <v>13</v>
      </c>
      <c r="K14">
        <v>11</v>
      </c>
      <c r="L14">
        <f>14+14+11+13+11</f>
        <v>63</v>
      </c>
      <c r="M14">
        <f>L14-14</f>
        <v>49</v>
      </c>
    </row>
    <row r="15" spans="1:13" x14ac:dyDescent="0.35">
      <c r="A15">
        <v>14</v>
      </c>
      <c r="B15" t="s">
        <v>43</v>
      </c>
      <c r="C15" t="s">
        <v>44</v>
      </c>
      <c r="D15" t="s">
        <v>15</v>
      </c>
      <c r="E15" t="s">
        <v>45</v>
      </c>
      <c r="F15" s="2">
        <v>37</v>
      </c>
      <c r="G15">
        <v>13</v>
      </c>
      <c r="H15">
        <v>13</v>
      </c>
      <c r="I15" s="3" t="s">
        <v>76</v>
      </c>
      <c r="J15">
        <v>14</v>
      </c>
      <c r="K15">
        <v>12</v>
      </c>
      <c r="L15">
        <f>13+13+14+14+12</f>
        <v>66</v>
      </c>
      <c r="M15">
        <f>L15-14</f>
        <v>52</v>
      </c>
    </row>
    <row r="16" spans="1:13" x14ac:dyDescent="0.35">
      <c r="A16">
        <v>15</v>
      </c>
      <c r="B16" t="s">
        <v>27</v>
      </c>
      <c r="C16" t="s">
        <v>28</v>
      </c>
      <c r="D16" t="s">
        <v>29</v>
      </c>
      <c r="E16" t="s">
        <v>30</v>
      </c>
      <c r="F16" s="2">
        <v>103</v>
      </c>
      <c r="G16" s="3" t="s">
        <v>75</v>
      </c>
      <c r="H16">
        <v>15</v>
      </c>
      <c r="I16">
        <v>13</v>
      </c>
      <c r="J16">
        <v>12</v>
      </c>
      <c r="K16">
        <v>14</v>
      </c>
      <c r="L16">
        <f>15+15+13+12+14</f>
        <v>69</v>
      </c>
      <c r="M16">
        <f>L16-15</f>
        <v>54</v>
      </c>
    </row>
  </sheetData>
  <sortState xmlns:xlrd2="http://schemas.microsoft.com/office/spreadsheetml/2017/richdata2" ref="A2:M16">
    <sortCondition ref="A10:A1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Regionsmästerskap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Luddejos</dc:creator>
  <cp:lastModifiedBy>Ludde J</cp:lastModifiedBy>
  <dcterms:created xsi:type="dcterms:W3CDTF">2024-06-08T17:14:48Z</dcterms:created>
  <dcterms:modified xsi:type="dcterms:W3CDTF">2024-06-09T17:22:45Z</dcterms:modified>
</cp:coreProperties>
</file>